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3"/>
  <workbookPr defaultThemeVersion="124226"/>
  <xr:revisionPtr revIDLastSave="0" documentId="11_CACB623821C4C836EB44604D92B4CD20DAA215ED" xr6:coauthVersionLast="47" xr6:coauthVersionMax="47" xr10:uidLastSave="{00000000-0000-0000-0000-000000000000}"/>
  <bookViews>
    <workbookView xWindow="480" yWindow="30" windowWidth="22995" windowHeight="10050" xr2:uid="{00000000-000D-0000-FFFF-FFFF00000000}"/>
  </bookViews>
  <sheets>
    <sheet name="D&amp;G summary sheet" sheetId="1" r:id="rId1"/>
  </sheets>
  <definedNames>
    <definedName name="_xlnm.Print_Area" localSheetId="0">'D&amp;G summary sheet'!$A$1:$O$30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L3" i="1" l="1"/>
  <c r="N3" i="1" s="1"/>
  <c r="D26" i="1" l="1"/>
  <c r="D27" i="1"/>
  <c r="D28" i="1"/>
  <c r="D24" i="1"/>
  <c r="D23" i="1" l="1"/>
  <c r="D29" i="1"/>
  <c r="D25" i="1"/>
  <c r="F3" i="1" l="1"/>
</calcChain>
</file>

<file path=xl/sharedStrings.xml><?xml version="1.0" encoding="utf-8"?>
<sst xmlns="http://schemas.openxmlformats.org/spreadsheetml/2006/main" count="48" uniqueCount="47">
  <si>
    <t>This year</t>
  </si>
  <si>
    <t>Call sign</t>
  </si>
  <si>
    <t>K1LHO</t>
  </si>
  <si>
    <t>Year Licensed</t>
  </si>
  <si>
    <t>Score</t>
  </si>
  <si>
    <t>Years
lic.</t>
  </si>
  <si>
    <t>Expience
Multi.</t>
  </si>
  <si>
    <t>Licence class</t>
  </si>
  <si>
    <t>ADVNACED</t>
  </si>
  <si>
    <t>Handicap
Multi.</t>
  </si>
  <si>
    <t>Month</t>
  </si>
  <si>
    <t>November</t>
  </si>
  <si>
    <t>Band</t>
  </si>
  <si>
    <t>Contacts</t>
  </si>
  <si>
    <t>VHF</t>
  </si>
  <si>
    <t>UHF</t>
  </si>
  <si>
    <t>6m</t>
  </si>
  <si>
    <t>10m</t>
  </si>
  <si>
    <t>12m</t>
  </si>
  <si>
    <t>15m</t>
  </si>
  <si>
    <t>17m</t>
  </si>
  <si>
    <t>20m</t>
  </si>
  <si>
    <t>40m</t>
  </si>
  <si>
    <t>80m</t>
  </si>
  <si>
    <t>160m</t>
  </si>
  <si>
    <t>MARC member contacts</t>
  </si>
  <si>
    <t>DX Contacts (non-MARC)</t>
  </si>
  <si>
    <t>FT4, FT8, JT modes (MARC or non-MARC)</t>
  </si>
  <si>
    <t>Special W1NRG QSO</t>
  </si>
  <si>
    <t>Special W1FD QSO</t>
  </si>
  <si>
    <t>Special W1WRG QSO</t>
  </si>
  <si>
    <t>Club Participation</t>
  </si>
  <si>
    <t>Participation</t>
  </si>
  <si>
    <t>Fox hunts</t>
  </si>
  <si>
    <t>POTA</t>
  </si>
  <si>
    <t>MARC 2m Net</t>
  </si>
  <si>
    <t>MARC 6m Net</t>
  </si>
  <si>
    <t>MARC 10m Net</t>
  </si>
  <si>
    <t>NH/MSX WX Net</t>
  </si>
  <si>
    <t>Club contesting / volunteering</t>
  </si>
  <si>
    <t>Summary</t>
  </si>
  <si>
    <t>Member scoring</t>
  </si>
  <si>
    <t>VHF, UHV, 6m, 10m scoring</t>
  </si>
  <si>
    <t>DX 12m - 160m scoring</t>
  </si>
  <si>
    <t>POTA, Fox Hunt, WARG, CERT, Contesting participation</t>
  </si>
  <si>
    <t>MARC Bonus contacts</t>
  </si>
  <si>
    <t>Nets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</si>
</sst>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6"/>
      <color theme="3" tint="-0.249977111117893"/>
      <name val="Calibri"/>
      <family val="2"/>
      <scheme val="minor"/>
    </font>
    <font>
      <b/>
      <u/>
      <sz val="24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4"/>
      <color rgb="FF00B0F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24"/>
      <color theme="3" tint="0.39997558519241921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sz val="36"/>
      <color theme="0"/>
      <name val="Calibri"/>
      <family val="2"/>
      <scheme val="minor"/>
    </font>
    <font>
      <b/>
      <u/>
      <sz val="24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right"/>
    </xf>
    <xf numFmtId="0" fontId="12" fillId="3" borderId="0" xfId="0" applyFont="1" applyFill="1" applyAlignment="1">
      <alignment horizontal="right"/>
    </xf>
    <xf numFmtId="0" fontId="6" fillId="3" borderId="25" xfId="0" applyFont="1" applyFill="1" applyBorder="1" applyAlignment="1">
      <alignment horizontal="right"/>
    </xf>
    <xf numFmtId="0" fontId="9" fillId="3" borderId="26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5" fillId="3" borderId="2" xfId="0" applyFont="1" applyFill="1" applyBorder="1" applyAlignment="1">
      <alignment horizontal="right"/>
    </xf>
    <xf numFmtId="0" fontId="13" fillId="3" borderId="9" xfId="0" applyFont="1" applyFill="1" applyBorder="1" applyAlignment="1" applyProtection="1">
      <alignment horizontal="center"/>
      <protection locked="0"/>
    </xf>
    <xf numFmtId="0" fontId="0" fillId="3" borderId="3" xfId="0" applyFill="1" applyBorder="1"/>
    <xf numFmtId="0" fontId="0" fillId="3" borderId="4" xfId="0" applyFill="1" applyBorder="1"/>
    <xf numFmtId="0" fontId="15" fillId="3" borderId="5" xfId="0" applyFont="1" applyFill="1" applyBorder="1" applyAlignment="1">
      <alignment horizontal="right"/>
    </xf>
    <xf numFmtId="0" fontId="13" fillId="3" borderId="1" xfId="0" applyFon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8" fillId="3" borderId="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right"/>
    </xf>
    <xf numFmtId="0" fontId="13" fillId="3" borderId="13" xfId="0" applyFont="1" applyFill="1" applyBorder="1" applyAlignment="1" applyProtection="1">
      <alignment horizontal="center"/>
      <protection locked="0"/>
    </xf>
    <xf numFmtId="0" fontId="0" fillId="3" borderId="8" xfId="0" applyFill="1" applyBorder="1"/>
    <xf numFmtId="0" fontId="0" fillId="3" borderId="19" xfId="0" applyFill="1" applyBorder="1"/>
    <xf numFmtId="0" fontId="18" fillId="3" borderId="0" xfId="0" applyFont="1" applyFill="1" applyAlignment="1">
      <alignment horizontal="right"/>
    </xf>
    <xf numFmtId="0" fontId="6" fillId="0" borderId="1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1" fillId="3" borderId="25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0" borderId="20" xfId="0" applyFont="1" applyBorder="1" applyAlignment="1">
      <alignment horizontal="right"/>
    </xf>
    <xf numFmtId="0" fontId="0" fillId="0" borderId="16" xfId="0" applyBorder="1" applyAlignment="1"/>
    <xf numFmtId="0" fontId="6" fillId="0" borderId="20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0" fontId="0" fillId="3" borderId="6" xfId="0" applyFill="1" applyBorder="1" applyAlignment="1"/>
    <xf numFmtId="0" fontId="4" fillId="3" borderId="0" xfId="0" applyFont="1" applyFill="1" applyAlignment="1">
      <alignment horizontal="center"/>
    </xf>
    <xf numFmtId="0" fontId="6" fillId="0" borderId="20" xfId="0" quotePrefix="1" applyFont="1" applyBorder="1" applyAlignment="1">
      <alignment horizontal="right"/>
    </xf>
    <xf numFmtId="0" fontId="20" fillId="2" borderId="27" xfId="0" applyFont="1" applyFill="1" applyBorder="1" applyAlignment="1">
      <alignment horizontal="center"/>
    </xf>
    <xf numFmtId="0" fontId="17" fillId="2" borderId="27" xfId="0" applyFont="1" applyFill="1" applyBorder="1" applyAlignment="1"/>
    <xf numFmtId="0" fontId="19" fillId="2" borderId="17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2" fillId="3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250032</xdr:colOff>
      <xdr:row>14</xdr:row>
      <xdr:rowOff>166687</xdr:rowOff>
    </xdr:from>
    <xdr:to>
      <xdr:col>10</xdr:col>
      <xdr:colOff>475397</xdr:colOff>
      <xdr:row>21</xdr:row>
      <xdr:rowOff>82490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0032" y="5631656"/>
          <a:ext cx="2749490" cy="2749490"/>
        </a:xfrm>
        <a:prstGeom prst="rect">
          <a:avLst/>
        </a:prstGeom>
      </xdr:spPr>
    </xdr:pic>
    <xdr:clientData/>
  </xdr:twoCellAnchor>
  <xdr:twoCellAnchor editAs="oneCell">
    <xdr:from>
      <xdr:col>3</xdr:col>
      <xdr:colOff>297658</xdr:colOff>
      <xdr:row>14</xdr:row>
      <xdr:rowOff>142876</xdr:rowOff>
    </xdr:from>
    <xdr:to>
      <xdr:col>5</xdr:col>
      <xdr:colOff>469747</xdr:colOff>
      <xdr:row>17</xdr:row>
      <xdr:rowOff>166689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24564" y="5607845"/>
          <a:ext cx="1434152" cy="1238250"/>
        </a:xfrm>
        <a:prstGeom prst="rect">
          <a:avLst/>
        </a:prstGeom>
      </xdr:spPr>
    </xdr:pic>
    <xdr:clientData/>
  </xdr:twoCellAnchor>
  <xdr:twoCellAnchor editAs="oneCell">
    <xdr:from>
      <xdr:col>11</xdr:col>
      <xdr:colOff>202408</xdr:colOff>
      <xdr:row>14</xdr:row>
      <xdr:rowOff>166318</xdr:rowOff>
    </xdr:from>
    <xdr:to>
      <xdr:col>13</xdr:col>
      <xdr:colOff>579229</xdr:colOff>
      <xdr:row>17</xdr:row>
      <xdr:rowOff>98251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77564" y="5631287"/>
          <a:ext cx="1638884" cy="1146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32"/>
  <sheetViews>
    <sheetView tabSelected="1" zoomScale="80" zoomScaleNormal="80" workbookViewId="0">
      <selection activeCell="D5" sqref="D5"/>
    </sheetView>
  </sheetViews>
  <sheetFormatPr defaultRowHeight="15"/>
  <cols>
    <col min="1" max="1" width="2.85546875" customWidth="1"/>
    <col min="2" max="2" width="59.140625" customWidth="1"/>
    <col min="3" max="3" width="23.85546875" customWidth="1"/>
    <col min="4" max="14" width="9.42578125" customWidth="1"/>
  </cols>
  <sheetData>
    <row r="1" spans="1:15" ht="15.75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8"/>
      <c r="L1" s="18"/>
      <c r="M1" s="16" t="s">
        <v>0</v>
      </c>
      <c r="N1" s="17">
        <v>2022</v>
      </c>
      <c r="O1" s="13"/>
    </row>
    <row r="2" spans="1:15" ht="24" thickBot="1">
      <c r="A2" s="13"/>
      <c r="B2" s="19" t="s">
        <v>1</v>
      </c>
      <c r="C2" s="20" t="s">
        <v>2</v>
      </c>
      <c r="D2" s="21"/>
      <c r="E2" s="21"/>
      <c r="F2" s="22"/>
      <c r="G2" s="13"/>
      <c r="H2" s="13"/>
      <c r="I2" s="13"/>
      <c r="J2" s="13"/>
      <c r="K2" s="18"/>
      <c r="L2" s="18"/>
      <c r="M2" s="18"/>
      <c r="N2" s="18"/>
      <c r="O2" s="13"/>
    </row>
    <row r="3" spans="1:15" ht="30.75" thickBot="1">
      <c r="A3" s="13"/>
      <c r="B3" s="23" t="s">
        <v>3</v>
      </c>
      <c r="C3" s="24">
        <v>1959</v>
      </c>
      <c r="D3" s="25"/>
      <c r="E3" s="26" t="s">
        <v>4</v>
      </c>
      <c r="F3" s="27">
        <f>SUM(D23:D29)*N4</f>
        <v>0</v>
      </c>
      <c r="G3" s="13"/>
      <c r="H3" s="13"/>
      <c r="I3" s="13"/>
      <c r="J3" s="13"/>
      <c r="K3" s="37" t="s">
        <v>5</v>
      </c>
      <c r="L3" s="39">
        <f>N1-C3</f>
        <v>63</v>
      </c>
      <c r="M3" s="38" t="s">
        <v>6</v>
      </c>
      <c r="N3" s="39">
        <f>(IF(L3&gt;=7, 1, IF(L3&gt;=4, 1.25, 2)))</f>
        <v>1</v>
      </c>
      <c r="O3" s="13"/>
    </row>
    <row r="4" spans="1:15" ht="29.25" thickBot="1">
      <c r="A4" s="13"/>
      <c r="B4" s="23" t="s">
        <v>7</v>
      </c>
      <c r="C4" s="24" t="s">
        <v>8</v>
      </c>
      <c r="D4" s="25"/>
      <c r="E4" s="26"/>
      <c r="F4" s="27"/>
      <c r="G4" s="13"/>
      <c r="H4" s="13"/>
      <c r="I4" s="13"/>
      <c r="J4" s="13"/>
      <c r="K4" s="40"/>
      <c r="L4" s="41"/>
      <c r="M4" s="37" t="s">
        <v>9</v>
      </c>
      <c r="N4" s="39">
        <f>(IF(C4="Tech", 1.25,1))</f>
        <v>1</v>
      </c>
      <c r="O4" s="13"/>
    </row>
    <row r="5" spans="1:15" ht="37.5" customHeight="1" thickBot="1">
      <c r="A5" s="13"/>
      <c r="B5" s="28" t="s">
        <v>10</v>
      </c>
      <c r="C5" s="29" t="s">
        <v>11</v>
      </c>
      <c r="D5" s="30"/>
      <c r="E5" s="30"/>
      <c r="F5" s="31"/>
      <c r="G5" s="13"/>
      <c r="H5" s="13"/>
      <c r="I5" s="13"/>
      <c r="J5" s="13"/>
      <c r="K5" s="13"/>
      <c r="L5" s="13"/>
      <c r="M5" s="13"/>
      <c r="N5" s="13"/>
      <c r="O5" s="13"/>
    </row>
    <row r="6" spans="1:15" ht="35.25" customHeight="1">
      <c r="A6" s="13"/>
      <c r="B6" s="14"/>
      <c r="C6" s="13"/>
      <c r="D6" s="51" t="s">
        <v>12</v>
      </c>
      <c r="E6" s="52"/>
      <c r="F6" s="52"/>
      <c r="G6" s="53"/>
      <c r="H6" s="53"/>
      <c r="I6" s="53"/>
      <c r="J6" s="53"/>
      <c r="K6" s="53"/>
      <c r="L6" s="53"/>
      <c r="M6" s="53"/>
      <c r="N6" s="54"/>
      <c r="O6" s="13"/>
    </row>
    <row r="7" spans="1:15" ht="33.75">
      <c r="A7" s="13"/>
      <c r="B7" s="47" t="s">
        <v>13</v>
      </c>
      <c r="C7" s="46"/>
      <c r="D7" s="3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20</v>
      </c>
      <c r="K7" s="2" t="s">
        <v>21</v>
      </c>
      <c r="L7" s="2" t="s">
        <v>22</v>
      </c>
      <c r="M7" s="2" t="s">
        <v>23</v>
      </c>
      <c r="N7" s="4" t="s">
        <v>24</v>
      </c>
      <c r="O7" s="13"/>
    </row>
    <row r="8" spans="1:15" ht="31.5">
      <c r="A8" s="13"/>
      <c r="B8" s="55" t="s">
        <v>25</v>
      </c>
      <c r="C8" s="46"/>
      <c r="D8" s="6"/>
      <c r="E8" s="7"/>
      <c r="F8" s="7"/>
      <c r="G8" s="7"/>
      <c r="H8" s="7"/>
      <c r="I8" s="7"/>
      <c r="J8" s="7"/>
      <c r="K8" s="7"/>
      <c r="L8" s="7"/>
      <c r="M8" s="7"/>
      <c r="N8" s="8"/>
      <c r="O8" s="13"/>
    </row>
    <row r="9" spans="1:15" ht="31.5">
      <c r="A9" s="13"/>
      <c r="B9" s="45" t="s">
        <v>26</v>
      </c>
      <c r="C9" s="46"/>
      <c r="D9" s="6"/>
      <c r="E9" s="7"/>
      <c r="F9" s="7"/>
      <c r="G9" s="7"/>
      <c r="H9" s="7"/>
      <c r="I9" s="7"/>
      <c r="J9" s="7"/>
      <c r="K9" s="7"/>
      <c r="L9" s="7"/>
      <c r="M9" s="7"/>
      <c r="N9" s="8"/>
      <c r="O9" s="13"/>
    </row>
    <row r="10" spans="1:15" ht="31.5">
      <c r="A10" s="13"/>
      <c r="B10" s="45" t="s">
        <v>27</v>
      </c>
      <c r="C10" s="46"/>
      <c r="D10" s="6"/>
      <c r="E10" s="7"/>
      <c r="F10" s="7"/>
      <c r="G10" s="7"/>
      <c r="H10" s="7"/>
      <c r="I10" s="7"/>
      <c r="J10" s="7"/>
      <c r="K10" s="7"/>
      <c r="L10" s="7"/>
      <c r="M10" s="7"/>
      <c r="N10" s="8"/>
      <c r="O10" s="13"/>
    </row>
    <row r="11" spans="1:15" ht="31.5">
      <c r="A11" s="13"/>
      <c r="B11" s="45" t="s">
        <v>28</v>
      </c>
      <c r="C11" s="46"/>
      <c r="D11" s="6"/>
      <c r="E11" s="7"/>
      <c r="F11" s="7"/>
      <c r="G11" s="7"/>
      <c r="H11" s="7"/>
      <c r="I11" s="7"/>
      <c r="J11" s="7"/>
      <c r="K11" s="7"/>
      <c r="L11" s="7"/>
      <c r="M11" s="7"/>
      <c r="N11" s="8"/>
      <c r="O11" s="13"/>
    </row>
    <row r="12" spans="1:15" ht="31.5">
      <c r="A12" s="13"/>
      <c r="B12" s="45" t="s">
        <v>29</v>
      </c>
      <c r="C12" s="46"/>
      <c r="D12" s="6"/>
      <c r="E12" s="7"/>
      <c r="F12" s="7"/>
      <c r="G12" s="7"/>
      <c r="H12" s="7"/>
      <c r="I12" s="7"/>
      <c r="J12" s="7"/>
      <c r="K12" s="7"/>
      <c r="L12" s="7"/>
      <c r="M12" s="7"/>
      <c r="N12" s="8"/>
      <c r="O12" s="13"/>
    </row>
    <row r="13" spans="1:15" ht="31.5">
      <c r="A13" s="13"/>
      <c r="B13" s="45" t="s">
        <v>30</v>
      </c>
      <c r="C13" s="46"/>
      <c r="D13" s="6"/>
      <c r="E13" s="7"/>
      <c r="F13" s="7"/>
      <c r="G13" s="7"/>
      <c r="H13" s="7"/>
      <c r="I13" s="7"/>
      <c r="J13" s="7"/>
      <c r="K13" s="7"/>
      <c r="L13" s="7"/>
      <c r="M13" s="7"/>
      <c r="N13" s="8"/>
      <c r="O13" s="13"/>
    </row>
    <row r="14" spans="1:15" ht="32.25" thickBot="1">
      <c r="A14" s="13"/>
      <c r="B14" s="1" t="s">
        <v>31</v>
      </c>
      <c r="C14" s="5" t="s">
        <v>32</v>
      </c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13"/>
    </row>
    <row r="15" spans="1:15" ht="31.5">
      <c r="A15" s="13"/>
      <c r="B15" s="15" t="s">
        <v>33</v>
      </c>
      <c r="C15" s="9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</row>
    <row r="16" spans="1:15" ht="31.5">
      <c r="A16" s="13"/>
      <c r="B16" s="15" t="s">
        <v>34</v>
      </c>
      <c r="C16" s="1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</row>
    <row r="17" spans="1:15" ht="31.5">
      <c r="A17" s="13"/>
      <c r="B17" s="15" t="s">
        <v>35</v>
      </c>
      <c r="C17" s="10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5" ht="31.5">
      <c r="A18" s="13"/>
      <c r="B18" s="15" t="s">
        <v>36</v>
      </c>
      <c r="C18" s="10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19" spans="1:15" ht="31.5">
      <c r="A19" s="13"/>
      <c r="B19" s="15" t="s">
        <v>37</v>
      </c>
      <c r="C19" s="1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</row>
    <row r="20" spans="1:15" ht="31.5">
      <c r="A20" s="13"/>
      <c r="B20" s="15" t="s">
        <v>38</v>
      </c>
      <c r="C20" s="10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</row>
    <row r="21" spans="1:15" ht="32.25" thickBot="1">
      <c r="A21" s="13"/>
      <c r="B21" s="32" t="s">
        <v>39</v>
      </c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1:15" ht="31.5">
      <c r="A22" s="13"/>
      <c r="B22" s="49" t="s">
        <v>40</v>
      </c>
      <c r="C22" s="5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>
      <c r="A23" s="13"/>
      <c r="B23" s="42" t="s">
        <v>41</v>
      </c>
      <c r="C23" s="43"/>
      <c r="D23" s="33">
        <f>SUM(D8:N8)*5*N3</f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>
      <c r="A24" s="13"/>
      <c r="B24" s="48" t="s">
        <v>42</v>
      </c>
      <c r="C24" s="43"/>
      <c r="D24" s="33">
        <f>(SUM(D9:G9))*3*N3</f>
        <v>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>
      <c r="A25" s="13"/>
      <c r="B25" s="42" t="s">
        <v>43</v>
      </c>
      <c r="C25" s="43"/>
      <c r="D25" s="33">
        <f>(SUM(H9:N9))*1*N3</f>
        <v>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>
      <c r="A26" s="13"/>
      <c r="B26" s="42" t="s">
        <v>27</v>
      </c>
      <c r="C26" s="43"/>
      <c r="D26" s="33">
        <f>ROUNDUP(((SUM(F10:N10))*0.5*N3),0)</f>
        <v>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>
      <c r="A27" s="13"/>
      <c r="B27" s="42" t="s">
        <v>44</v>
      </c>
      <c r="C27" s="43"/>
      <c r="D27" s="33">
        <f>(C15*5) +(C16*5)+ (C21*25)*N3</f>
        <v>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>
      <c r="A28" s="13"/>
      <c r="B28" s="44" t="s">
        <v>45</v>
      </c>
      <c r="C28" s="43"/>
      <c r="D28" s="33">
        <f>IF(SUM(D11:D13)&gt;2,30*N3,SUM(D11:D13)*10*N3)</f>
        <v>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>
      <c r="A29" s="13"/>
      <c r="B29" s="44" t="s">
        <v>46</v>
      </c>
      <c r="C29" s="43"/>
      <c r="D29" s="33">
        <f>SUM(C17:C20)*5*N3</f>
        <v>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</sheetData>
  <sheetProtection sheet="1" objects="1" scenarios="1"/>
  <mergeCells count="16">
    <mergeCell ref="D6:N6"/>
    <mergeCell ref="B8:C8"/>
    <mergeCell ref="B9:C9"/>
    <mergeCell ref="B11:C11"/>
    <mergeCell ref="B12:C12"/>
    <mergeCell ref="B13:C13"/>
    <mergeCell ref="B7:C7"/>
    <mergeCell ref="B10:C10"/>
    <mergeCell ref="B23:C23"/>
    <mergeCell ref="B24:C24"/>
    <mergeCell ref="B22:C22"/>
    <mergeCell ref="B25:C25"/>
    <mergeCell ref="B26:C26"/>
    <mergeCell ref="B27:C27"/>
    <mergeCell ref="B28:C28"/>
    <mergeCell ref="B29:C29"/>
  </mergeCells>
  <pageMargins left="0.7" right="0.7" top="0.75" bottom="0.75" header="0.3" footer="0.3"/>
  <pageSetup scale="4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Michael Ash</cp:lastModifiedBy>
  <cp:revision/>
  <dcterms:created xsi:type="dcterms:W3CDTF">2021-08-09T13:36:17Z</dcterms:created>
  <dcterms:modified xsi:type="dcterms:W3CDTF">2021-11-10T21:54:58Z</dcterms:modified>
  <cp:category/>
  <cp:contentStatus/>
</cp:coreProperties>
</file>